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695" activeTab="0"/>
  </bookViews>
  <sheets>
    <sheet name="Структ." sheetId="1" r:id="rId1"/>
    <sheet name="Лист3" sheetId="2" r:id="rId2"/>
  </sheets>
  <externalReferences>
    <externalReference r:id="rId5"/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<sst xmlns="http://schemas.openxmlformats.org/spreadsheetml/2006/main" count="181" uniqueCount="50">
  <si>
    <t> з/п</t>
  </si>
  <si>
    <t>Назва показника</t>
  </si>
  <si>
    <t>тис. грн</t>
  </si>
  <si>
    <t>Собівартість власної теплової енергії, врахована у встановлених тарифах на теплову енергію для потреб відповідної категорії споживачів</t>
  </si>
  <si>
    <t>Витрати на придбання холодної води для надання послуги з постачання гарячої води</t>
  </si>
  <si>
    <t>Розрахунковий прибуток, усього, зокрема:</t>
  </si>
  <si>
    <t>прибуток у тарифі на теплову енергію для потреб відповідної категорії споживачів</t>
  </si>
  <si>
    <t>Вартість послуги</t>
  </si>
  <si>
    <t>x</t>
  </si>
  <si>
    <t>Обсяг теплової енергії, врахований у розрахунку собівартості, Гкал</t>
  </si>
  <si>
    <t>Кількість абонентів, яким надаються послуги</t>
  </si>
  <si>
    <t>Примітка.</t>
  </si>
  <si>
    <r>
      <t>Обсяг споживання гарячої води відповідною категорією споживачів, тис. м</t>
    </r>
    <r>
      <rPr>
        <sz val="12"/>
        <color indexed="8"/>
        <rFont val="Times New Roman"/>
        <family val="1"/>
      </rPr>
      <t> 3</t>
    </r>
  </si>
  <si>
    <r>
      <t>Обсяг холодної води для підігріву, тис. м</t>
    </r>
    <r>
      <rPr>
        <b/>
        <vertAlign val="superscript"/>
        <sz val="12"/>
        <color indexed="8"/>
        <rFont val="Times New Roman"/>
        <family val="1"/>
      </rPr>
      <t>-3</t>
    </r>
  </si>
  <si>
    <r>
      <t>Питомі норми, враховані у планованих тарифах на послуги з постачання гарячої води, Гкал/м</t>
    </r>
    <r>
      <rPr>
        <b/>
        <vertAlign val="superscript"/>
        <sz val="12"/>
        <color indexed="8"/>
        <rFont val="Times New Roman"/>
        <family val="1"/>
      </rPr>
      <t>-3</t>
    </r>
  </si>
  <si>
    <r>
      <t>Рядки, відмічені позначкою X, суб'єктом господарювання - виконавцем послуг не заповнюються;</t>
    </r>
    <r>
      <rPr>
        <sz val="12"/>
        <color indexed="8"/>
        <rFont val="Times New Roman"/>
        <family val="1"/>
      </rPr>
      <t> </t>
    </r>
  </si>
  <si>
    <t xml:space="preserve">Собівартість послуг </t>
  </si>
  <si>
    <t xml:space="preserve"> 4.1</t>
  </si>
  <si>
    <t>Плановані тарифи на послуги з постачання гарячої води (без ПДВ)</t>
  </si>
  <si>
    <t>Довідкова інформація</t>
  </si>
  <si>
    <t>Вартість  теплової енергії без ПДВ</t>
  </si>
  <si>
    <r>
      <t xml:space="preserve">грн/м </t>
    </r>
    <r>
      <rPr>
        <b/>
        <vertAlign val="superscript"/>
        <sz val="12"/>
        <color indexed="8"/>
        <rFont val="Times New Roman"/>
        <family val="1"/>
      </rPr>
      <t>3</t>
    </r>
  </si>
  <si>
    <t>Розрахунок тарифів за наведеною формою здійснюється окремо для кожної категорії споживачів.</t>
  </si>
  <si>
    <t xml:space="preserve"> 2.1</t>
  </si>
  <si>
    <t xml:space="preserve"> 2.2</t>
  </si>
  <si>
    <t>повна планова собівартість теплової енергії для потреб  населення, грн/Гкал</t>
  </si>
  <si>
    <t>прибуток у тарифі на теплову енергію для потреб населення, грн/Гкал</t>
  </si>
  <si>
    <t>Вартість 1 куб. м. холодної води без ПДВ, грн</t>
  </si>
  <si>
    <t>бюджетні установи</t>
  </si>
  <si>
    <t>інші споживачі</t>
  </si>
  <si>
    <t xml:space="preserve">КП "Прилукитепловодопостачання" </t>
  </si>
  <si>
    <t>вул. Шевченка 107</t>
  </si>
  <si>
    <t>вул. Ракітна 39</t>
  </si>
  <si>
    <t>х</t>
  </si>
  <si>
    <t>Плановані тарифи на послуги з ПДВ</t>
  </si>
  <si>
    <t>А. Гавриш</t>
  </si>
  <si>
    <t>вул. 1 Травня 80 ЦТДЮ</t>
  </si>
  <si>
    <t>пров. Миколаївський 14-А (ЗДО №15)</t>
  </si>
  <si>
    <t>вул Низова  60 (ЗДО №10)</t>
  </si>
  <si>
    <t>вул.Садова 151 (ЗДО №2)</t>
  </si>
  <si>
    <t xml:space="preserve">населення </t>
  </si>
  <si>
    <t>по плану на жовтень 2021 року - вересень 2022 року</t>
  </si>
  <si>
    <t>Директор</t>
  </si>
  <si>
    <t>______ </t>
  </si>
  <si>
    <t>\</t>
  </si>
  <si>
    <t>Структура тарифів на послугу з постачання гарячої води для систем автономного опалення (мінікотелень)</t>
  </si>
  <si>
    <t>Начальник ПЕВ</t>
  </si>
  <si>
    <t>С. Тарасенко</t>
  </si>
  <si>
    <t>вул. 1 Травня 48 А</t>
  </si>
  <si>
    <t>вул. Ковалевська 8 Б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</si>
</sst>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16" fontId="42" fillId="0" borderId="10" xfId="0" applyNumberFormat="1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 applyProtection="1">
      <alignment wrapText="1"/>
      <protection/>
    </xf>
    <xf numFmtId="2" fontId="42" fillId="0" borderId="10" xfId="0" applyNumberFormat="1" applyFont="1" applyBorder="1" applyAlignment="1">
      <alignment vertical="top" wrapText="1"/>
    </xf>
    <xf numFmtId="0" fontId="42" fillId="5" borderId="10" xfId="0" applyFont="1" applyFill="1" applyBorder="1" applyAlignment="1">
      <alignment horizontal="left" vertical="top" wrapText="1"/>
    </xf>
    <xf numFmtId="0" fontId="42" fillId="5" borderId="10" xfId="0" applyFont="1" applyFill="1" applyBorder="1" applyAlignment="1">
      <alignment horizontal="center" vertical="top" wrapText="1"/>
    </xf>
    <xf numFmtId="0" fontId="42" fillId="5" borderId="10" xfId="0" applyFont="1" applyFill="1" applyBorder="1" applyAlignment="1">
      <alignment vertical="top" wrapText="1"/>
    </xf>
    <xf numFmtId="179" fontId="42" fillId="0" borderId="10" xfId="0" applyNumberFormat="1" applyFont="1" applyBorder="1" applyAlignment="1">
      <alignment horizontal="center" vertical="center" wrapText="1"/>
    </xf>
    <xf numFmtId="179" fontId="42" fillId="0" borderId="1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78" fontId="42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vertical="top" wrapText="1"/>
    </xf>
    <xf numFmtId="2" fontId="44" fillId="0" borderId="10" xfId="0" applyNumberFormat="1" applyFont="1" applyBorder="1" applyAlignment="1" applyProtection="1">
      <alignment horizontal="center" wrapText="1"/>
      <protection/>
    </xf>
    <xf numFmtId="0" fontId="42" fillId="3" borderId="10" xfId="0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top" wrapText="1"/>
    </xf>
    <xf numFmtId="0" fontId="42" fillId="3" borderId="10" xfId="0" applyFont="1" applyFill="1" applyBorder="1" applyAlignment="1">
      <alignment horizontal="left" vertical="top" wrapText="1"/>
    </xf>
    <xf numFmtId="2" fontId="42" fillId="33" borderId="10" xfId="0" applyNumberFormat="1" applyFont="1" applyFill="1" applyBorder="1" applyAlignment="1">
      <alignment horizontal="center" vertical="top" wrapText="1"/>
    </xf>
    <xf numFmtId="2" fontId="44" fillId="33" borderId="10" xfId="0" applyNumberFormat="1" applyFont="1" applyFill="1" applyBorder="1" applyAlignment="1" applyProtection="1">
      <alignment horizontal="center" wrapText="1"/>
      <protection/>
    </xf>
    <xf numFmtId="0" fontId="42" fillId="3" borderId="10" xfId="0" applyFont="1" applyFill="1" applyBorder="1" applyAlignment="1">
      <alignment horizontal="center" vertical="top" wrapText="1"/>
    </xf>
    <xf numFmtId="177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 applyProtection="1">
      <alignment horizontal="center" vertical="center" wrapText="1"/>
      <protection/>
    </xf>
    <xf numFmtId="178" fontId="42" fillId="0" borderId="10" xfId="0" applyNumberFormat="1" applyFont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2" fontId="44" fillId="33" borderId="10" xfId="0" applyNumberFormat="1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>
      <alignment horizontal="center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/>
    </xf>
    <xf numFmtId="1" fontId="42" fillId="34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left" vertical="top" wrapText="1"/>
    </xf>
    <xf numFmtId="180" fontId="42" fillId="0" borderId="10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Border="1" applyAlignment="1">
      <alignment horizontal="left" vertical="top" wrapText="1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vertical="top" wrapText="1"/>
    </xf>
    <xf numFmtId="0" fontId="46" fillId="0" borderId="12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178" fontId="42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/>
    </xf>
    <xf numFmtId="0" fontId="46" fillId="0" borderId="0" xfId="0" applyFont="1" applyAlignment="1">
      <alignment horizontal="center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center" vertical="top"/>
    </xf>
    <xf numFmtId="0" fontId="45" fillId="0" borderId="10" xfId="0" applyFont="1" applyBorder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%202020\&#1044;&#1054;&#1044;&#1040;&#1058;&#1050;&#1048;%20&#1044;&#1051;&#1071;%20&#1047;&#1040;&#1055;&#1054;&#1042;&#1053;&#1045;&#1053;&#1053;&#1071;%20&#1058;&#1045;&#1055;&#1051;&#1054;\&#1044;&#1086;&#1076;&#1072;&#1090;&#1086;&#1082;%2014%20&#1110;&#1085;&#1092;.&#1087;&#1083;.%20&#1043;&#1042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45;&#1083;&#1080;&#1094;&#1072;\&#1058;&#1072;&#1088;&#1080;&#1092;&#1080;\&#1058;&#1072;&#1088;&#1080;&#1092;&#1080;%202021\&#1058;&#1040;&#1056;&#1048;&#1060;%20&#1058;&#1045;&#1055;&#1051;&#1054;\&#1044;&#1086;&#1076;.%2014%20&#1110;&#1085;&#1092;.&#1087;&#1083;.&#1086;&#1073;&#1089;.&#1043;&#1042;&#1055;%20%202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5%20&#1040;%20&#1090;&#1077;&#1087;.&#1077;&#1085;&#1077;&#1088;.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17">
          <cell r="L17">
            <v>0.04957582184517497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16">
          <cell r="F16">
            <v>601</v>
          </cell>
          <cell r="I16">
            <v>270</v>
          </cell>
          <cell r="L16">
            <v>890</v>
          </cell>
          <cell r="O16">
            <v>761</v>
          </cell>
        </row>
        <row r="18">
          <cell r="F18">
            <v>29.7</v>
          </cell>
          <cell r="I18">
            <v>12.2</v>
          </cell>
          <cell r="L18">
            <v>44.099999999999994</v>
          </cell>
          <cell r="O18">
            <v>34.6</v>
          </cell>
        </row>
        <row r="19">
          <cell r="F19">
            <v>0.04941763727121464</v>
          </cell>
          <cell r="I19">
            <v>0.04518518518518518</v>
          </cell>
          <cell r="O19">
            <v>0.045466491458607095</v>
          </cell>
        </row>
      </sheetData>
      <sheetData sheetId="1">
        <row r="13">
          <cell r="I13">
            <v>6</v>
          </cell>
          <cell r="O13">
            <v>54</v>
          </cell>
          <cell r="R13">
            <v>48</v>
          </cell>
        </row>
        <row r="14">
          <cell r="F14">
            <v>5</v>
          </cell>
        </row>
        <row r="15">
          <cell r="F15">
            <v>0.245</v>
          </cell>
          <cell r="I15">
            <v>0.273</v>
          </cell>
          <cell r="O15">
            <v>2.455</v>
          </cell>
          <cell r="R15">
            <v>2.182</v>
          </cell>
        </row>
        <row r="16">
          <cell r="F16">
            <v>0.049</v>
          </cell>
          <cell r="I16">
            <v>0.045500000000000006</v>
          </cell>
          <cell r="O16">
            <v>0.04546296296296296</v>
          </cell>
          <cell r="R16">
            <v>0.04545833333333333</v>
          </cell>
        </row>
      </sheetData>
      <sheetData sheetId="2">
        <row r="15">
          <cell r="F15">
            <v>0.042</v>
          </cell>
        </row>
        <row r="16">
          <cell r="F16">
            <v>0.00206</v>
          </cell>
        </row>
        <row r="17">
          <cell r="F17">
            <v>0.04904761904761905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ез коміс."/>
      <sheetName val="без коміс.груд"/>
      <sheetName val="без коміс.січ.22"/>
      <sheetName val="без коміс.бер.22 "/>
      <sheetName val="без коміс.квіт.22  "/>
      <sheetName val="Лист2"/>
      <sheetName val="Лист3"/>
    </sheetNames>
    <sheetDataSet>
      <sheetData sheetId="0">
        <row r="23">
          <cell r="E23">
            <v>1815.7540706514717</v>
          </cell>
          <cell r="P23">
            <v>1705.2821950419705</v>
          </cell>
          <cell r="R23">
            <v>1696.2480246261312</v>
          </cell>
          <cell r="X23">
            <v>1764.5505014098214</v>
          </cell>
          <cell r="Y23">
            <v>3295.7230580983805</v>
          </cell>
          <cell r="Z23">
            <v>3293.7743529032323</v>
          </cell>
          <cell r="AA23">
            <v>2806.2696661577866</v>
          </cell>
          <cell r="AD23">
            <v>2734.2665239649714</v>
          </cell>
          <cell r="AG23">
            <v>2838.3847586515826</v>
          </cell>
          <cell r="AI23">
            <v>4354.1368816432205</v>
          </cell>
        </row>
        <row r="25">
          <cell r="E25">
            <v>17.908552532755504</v>
          </cell>
          <cell r="P25">
            <v>17.052821950419705</v>
          </cell>
          <cell r="R25">
            <v>16.962480246261308</v>
          </cell>
          <cell r="X25">
            <v>17.645505014098216</v>
          </cell>
          <cell r="Y25">
            <v>28.65957378019339</v>
          </cell>
          <cell r="Z25">
            <v>30.604766675010193</v>
          </cell>
          <cell r="AA25">
            <v>27.995214883084238</v>
          </cell>
          <cell r="AD25">
            <v>27.296275181023276</v>
          </cell>
          <cell r="AG25">
            <v>28.098367462292224</v>
          </cell>
          <cell r="AI25">
            <v>43.380093135977084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B1">
      <selection activeCell="D8" sqref="D8:V15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9.7109375" style="0" hidden="1" customWidth="1"/>
    <col min="4" max="4" width="13.140625" style="0" customWidth="1"/>
    <col min="5" max="5" width="10.8515625" style="0" hidden="1" customWidth="1"/>
    <col min="6" max="6" width="12.28125" style="0" customWidth="1"/>
    <col min="7" max="7" width="11.28125" style="0" hidden="1" customWidth="1"/>
    <col min="8" max="8" width="12.140625" style="0" customWidth="1"/>
    <col min="9" max="9" width="9.7109375" style="0" hidden="1" customWidth="1"/>
    <col min="10" max="10" width="12.57421875" style="0" customWidth="1"/>
    <col min="11" max="11" width="0.5625" style="0" hidden="1" customWidth="1"/>
    <col min="12" max="12" width="13.00390625" style="0" customWidth="1"/>
    <col min="13" max="13" width="9.140625" style="0" hidden="1" customWidth="1"/>
    <col min="14" max="14" width="12.140625" style="0" hidden="1" customWidth="1"/>
    <col min="15" max="15" width="9.140625" style="0" hidden="1" customWidth="1"/>
    <col min="16" max="16" width="11.421875" style="0" hidden="1" customWidth="1"/>
    <col min="17" max="17" width="9.140625" style="0" hidden="1" customWidth="1"/>
    <col min="18" max="18" width="11.00390625" style="0" hidden="1" customWidth="1"/>
    <col min="19" max="19" width="3.00390625" style="0" hidden="1" customWidth="1"/>
    <col min="20" max="20" width="13.8515625" style="0" customWidth="1"/>
    <col min="21" max="21" width="0.2890625" style="0" customWidth="1"/>
    <col min="22" max="22" width="13.140625" style="0" customWidth="1"/>
  </cols>
  <sheetData>
    <row r="1" spans="1:14" ht="33" customHeight="1">
      <c r="A1" s="65" t="s">
        <v>45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3" ht="22.5" customHeight="1">
      <c r="A2" s="1" t="s">
        <v>44</v>
      </c>
      <c r="B2" s="66" t="s">
        <v>30</v>
      </c>
      <c r="C2" s="66"/>
      <c r="D2" s="66"/>
      <c r="E2" s="66"/>
      <c r="F2" s="66"/>
      <c r="G2" s="66"/>
      <c r="H2" s="66"/>
      <c r="I2" s="67"/>
      <c r="J2" s="67"/>
      <c r="K2" s="67"/>
      <c r="L2" s="67"/>
      <c r="M2" s="67"/>
    </row>
    <row r="3" spans="1:13" ht="22.5" customHeight="1" hidden="1">
      <c r="A3" s="1"/>
      <c r="B3" s="60" t="s">
        <v>41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22" ht="48.75" customHeight="1">
      <c r="A4" s="56" t="s">
        <v>0</v>
      </c>
      <c r="B4" s="59" t="s">
        <v>1</v>
      </c>
      <c r="C4" s="59" t="s">
        <v>48</v>
      </c>
      <c r="D4" s="59"/>
      <c r="E4" s="59" t="s">
        <v>49</v>
      </c>
      <c r="F4" s="59"/>
      <c r="G4" s="59" t="s">
        <v>32</v>
      </c>
      <c r="H4" s="59"/>
      <c r="I4" s="59" t="s">
        <v>31</v>
      </c>
      <c r="J4" s="59"/>
      <c r="K4" s="59"/>
      <c r="L4" s="59"/>
      <c r="M4" s="59"/>
      <c r="N4" s="59"/>
      <c r="O4" s="68" t="s">
        <v>36</v>
      </c>
      <c r="P4" s="68"/>
      <c r="Q4" s="68" t="s">
        <v>37</v>
      </c>
      <c r="R4" s="68"/>
      <c r="S4" s="53"/>
      <c r="T4" s="52" t="s">
        <v>38</v>
      </c>
      <c r="U4" s="55" t="s">
        <v>39</v>
      </c>
      <c r="V4" s="55"/>
    </row>
    <row r="5" spans="1:22" ht="81.75" customHeight="1">
      <c r="A5" s="56"/>
      <c r="B5" s="59"/>
      <c r="C5" s="58" t="s">
        <v>40</v>
      </c>
      <c r="D5" s="58"/>
      <c r="E5" s="58" t="s">
        <v>40</v>
      </c>
      <c r="F5" s="58"/>
      <c r="G5" s="58" t="s">
        <v>40</v>
      </c>
      <c r="H5" s="58"/>
      <c r="I5" s="58" t="s">
        <v>40</v>
      </c>
      <c r="J5" s="58"/>
      <c r="K5" s="56" t="s">
        <v>28</v>
      </c>
      <c r="L5" s="56"/>
      <c r="M5" s="58" t="s">
        <v>29</v>
      </c>
      <c r="N5" s="58"/>
      <c r="O5" s="56" t="s">
        <v>28</v>
      </c>
      <c r="P5" s="56"/>
      <c r="Q5" s="56" t="s">
        <v>28</v>
      </c>
      <c r="R5" s="56"/>
      <c r="S5" s="56" t="s">
        <v>28</v>
      </c>
      <c r="T5" s="56"/>
      <c r="U5" s="56" t="s">
        <v>28</v>
      </c>
      <c r="V5" s="56"/>
    </row>
    <row r="6" spans="1:22" ht="110.25">
      <c r="A6" s="56"/>
      <c r="B6" s="59"/>
      <c r="C6" s="6" t="s">
        <v>2</v>
      </c>
      <c r="D6" s="6" t="s">
        <v>21</v>
      </c>
      <c r="E6" s="21" t="s">
        <v>2</v>
      </c>
      <c r="F6" s="6" t="s">
        <v>21</v>
      </c>
      <c r="G6" s="21" t="s">
        <v>2</v>
      </c>
      <c r="H6" s="6" t="s">
        <v>21</v>
      </c>
      <c r="I6" s="6" t="s">
        <v>2</v>
      </c>
      <c r="J6" s="6" t="s">
        <v>21</v>
      </c>
      <c r="K6" s="8" t="s">
        <v>2</v>
      </c>
      <c r="L6" s="8" t="s">
        <v>21</v>
      </c>
      <c r="M6" s="8" t="s">
        <v>2</v>
      </c>
      <c r="N6" s="8" t="s">
        <v>21</v>
      </c>
      <c r="O6" s="8" t="s">
        <v>2</v>
      </c>
      <c r="P6" s="8" t="s">
        <v>21</v>
      </c>
      <c r="Q6" s="8" t="s">
        <v>2</v>
      </c>
      <c r="R6" s="8" t="s">
        <v>21</v>
      </c>
      <c r="S6" s="8" t="s">
        <v>2</v>
      </c>
      <c r="T6" s="8" t="s">
        <v>21</v>
      </c>
      <c r="U6" s="8" t="s">
        <v>2</v>
      </c>
      <c r="V6" s="8" t="s">
        <v>21</v>
      </c>
    </row>
    <row r="7" spans="1:22" ht="12.75">
      <c r="A7" s="5">
        <v>1</v>
      </c>
      <c r="B7" s="5">
        <v>2</v>
      </c>
      <c r="C7" s="5"/>
      <c r="D7" s="5">
        <v>3</v>
      </c>
      <c r="E7" s="22"/>
      <c r="F7" s="5">
        <v>4</v>
      </c>
      <c r="G7" s="22"/>
      <c r="H7" s="5">
        <v>5</v>
      </c>
      <c r="I7" s="5">
        <v>3</v>
      </c>
      <c r="J7" s="5">
        <v>6</v>
      </c>
      <c r="K7" s="7">
        <v>7</v>
      </c>
      <c r="L7" s="7">
        <v>7</v>
      </c>
      <c r="M7" s="7">
        <v>9</v>
      </c>
      <c r="N7" s="7">
        <v>8</v>
      </c>
      <c r="O7" s="38"/>
      <c r="P7" s="7">
        <v>9</v>
      </c>
      <c r="Q7" s="7"/>
      <c r="R7" s="7"/>
      <c r="S7" s="7"/>
      <c r="T7" s="7">
        <v>8</v>
      </c>
      <c r="U7" s="7"/>
      <c r="V7" s="7">
        <v>9</v>
      </c>
    </row>
    <row r="8" spans="1:22" ht="66" customHeight="1">
      <c r="A8" s="2">
        <v>1</v>
      </c>
      <c r="B8" s="3" t="s">
        <v>3</v>
      </c>
      <c r="C8" s="9" t="e">
        <f>#REF!</f>
        <v>#REF!</v>
      </c>
      <c r="D8" s="17">
        <v>88.71966630894195</v>
      </c>
      <c r="E8" s="17">
        <v>21.650017376132507</v>
      </c>
      <c r="F8" s="17">
        <v>80.1852495412315</v>
      </c>
      <c r="G8" s="17">
        <v>76.6619869151707</v>
      </c>
      <c r="H8" s="17">
        <v>86.13706394963</v>
      </c>
      <c r="I8" s="17">
        <v>62.15755931734904</v>
      </c>
      <c r="J8" s="17">
        <v>81.67879016734433</v>
      </c>
      <c r="K8" s="17">
        <v>0.5198033790348472</v>
      </c>
      <c r="L8" s="17">
        <v>103.96067580696943</v>
      </c>
      <c r="M8" s="28">
        <v>0.006778534917885207</v>
      </c>
      <c r="N8" s="28">
        <v>161.39368852107634</v>
      </c>
      <c r="O8" s="28">
        <v>0.7661116188610758</v>
      </c>
      <c r="P8" s="28">
        <v>127.6852698101793</v>
      </c>
      <c r="Q8" s="28">
        <v>0</v>
      </c>
      <c r="R8" s="28">
        <v>0</v>
      </c>
      <c r="S8" s="17">
        <v>6.245433187697819</v>
      </c>
      <c r="T8" s="17">
        <v>115.65617014255221</v>
      </c>
      <c r="U8" s="17">
        <v>5.279174229339631</v>
      </c>
      <c r="V8" s="17">
        <v>109.98279644457564</v>
      </c>
    </row>
    <row r="9" spans="1:22" ht="47.25">
      <c r="A9" s="2">
        <v>2</v>
      </c>
      <c r="B9" s="3" t="s">
        <v>4</v>
      </c>
      <c r="C9" s="9" t="e">
        <f>#REF!</f>
        <v>#REF!</v>
      </c>
      <c r="D9" s="17">
        <v>11.29</v>
      </c>
      <c r="E9" s="17">
        <v>3.0483</v>
      </c>
      <c r="F9" s="17">
        <v>11.29</v>
      </c>
      <c r="G9" s="17">
        <v>10.0481</v>
      </c>
      <c r="H9" s="17">
        <v>11.29</v>
      </c>
      <c r="I9" s="17">
        <v>8.59169</v>
      </c>
      <c r="J9" s="17">
        <v>11.29</v>
      </c>
      <c r="K9" s="17">
        <v>0.0562</v>
      </c>
      <c r="L9" s="17">
        <v>11.24</v>
      </c>
      <c r="M9" s="54">
        <v>0.00047418</v>
      </c>
      <c r="N9" s="28">
        <v>11.29</v>
      </c>
      <c r="O9" s="28">
        <v>0.06774</v>
      </c>
      <c r="P9" s="28">
        <v>11.29</v>
      </c>
      <c r="Q9" s="28">
        <v>0</v>
      </c>
      <c r="R9" s="28">
        <v>0</v>
      </c>
      <c r="S9" s="17">
        <v>0.60696</v>
      </c>
      <c r="T9" s="17">
        <v>11.240000000000002</v>
      </c>
      <c r="U9" s="17">
        <v>0.53952</v>
      </c>
      <c r="V9" s="17">
        <v>11.24</v>
      </c>
    </row>
    <row r="10" spans="1:22" ht="15.75">
      <c r="A10" s="2">
        <v>3</v>
      </c>
      <c r="B10" s="3" t="s">
        <v>16</v>
      </c>
      <c r="C10" s="9" t="e">
        <f>#REF!</f>
        <v>#REF!</v>
      </c>
      <c r="D10" s="9">
        <v>100.00966630894195</v>
      </c>
      <c r="E10" s="9">
        <v>24.698317376132508</v>
      </c>
      <c r="F10" s="9">
        <v>91.4752495412315</v>
      </c>
      <c r="G10" s="9">
        <v>86.7100869151707</v>
      </c>
      <c r="H10" s="9">
        <v>97.42706394963</v>
      </c>
      <c r="I10" s="9">
        <v>70.74924931734904</v>
      </c>
      <c r="J10" s="9">
        <v>92.96879016734434</v>
      </c>
      <c r="K10" s="9">
        <v>0.5760033790348472</v>
      </c>
      <c r="L10" s="9">
        <v>115.20067580696943</v>
      </c>
      <c r="M10" s="11">
        <v>0.0072527149178852075</v>
      </c>
      <c r="N10" s="11">
        <v>172.68368852107633</v>
      </c>
      <c r="O10" s="11">
        <v>0.8338516188610758</v>
      </c>
      <c r="P10" s="11">
        <v>138.9752698101793</v>
      </c>
      <c r="Q10" s="11">
        <v>0</v>
      </c>
      <c r="R10" s="11">
        <v>0</v>
      </c>
      <c r="S10" s="9">
        <v>6.852393187697819</v>
      </c>
      <c r="T10" s="9">
        <v>126.89617014255222</v>
      </c>
      <c r="U10" s="9">
        <v>5.818694229339631</v>
      </c>
      <c r="V10" s="9">
        <v>121.22279644457564</v>
      </c>
    </row>
    <row r="11" spans="1:22" ht="31.5">
      <c r="A11" s="2">
        <v>4</v>
      </c>
      <c r="B11" s="3" t="s">
        <v>5</v>
      </c>
      <c r="C11" s="9" t="e">
        <f>#REF!</f>
        <v>#REF!</v>
      </c>
      <c r="D11" s="9">
        <v>3.4995044416847034</v>
      </c>
      <c r="E11" s="9">
        <v>0.8645274895453113</v>
      </c>
      <c r="F11" s="9">
        <v>3.2019536649826343</v>
      </c>
      <c r="G11" s="9">
        <v>3.066479476606828</v>
      </c>
      <c r="H11" s="9">
        <v>3.4454825579852</v>
      </c>
      <c r="I11" s="9">
        <v>2.4863023726939617</v>
      </c>
      <c r="J11" s="9">
        <v>3.2671516066937736</v>
      </c>
      <c r="K11" s="9">
        <v>0.022608690490079696</v>
      </c>
      <c r="L11" s="9">
        <v>4.521738098015939</v>
      </c>
      <c r="M11" s="30">
        <v>6.298412014090419E-05</v>
      </c>
      <c r="N11" s="11">
        <v>1.4996219081167663</v>
      </c>
      <c r="O11" s="11">
        <v>0.007642693663081998</v>
      </c>
      <c r="P11" s="11">
        <v>1.2737822771803329</v>
      </c>
      <c r="Q11" s="11">
        <v>0</v>
      </c>
      <c r="R11" s="11">
        <v>0</v>
      </c>
      <c r="S11" s="9">
        <v>0.26897863762003477</v>
      </c>
      <c r="T11" s="9">
        <v>4.981085881852496</v>
      </c>
      <c r="U11" s="9">
        <v>0.2308811586413629</v>
      </c>
      <c r="V11" s="9">
        <v>4.810024138361727</v>
      </c>
    </row>
    <row r="12" spans="1:22" ht="50.25" customHeight="1">
      <c r="A12" s="4" t="s">
        <v>17</v>
      </c>
      <c r="B12" s="3" t="s">
        <v>6</v>
      </c>
      <c r="C12" s="9" t="e">
        <f>#REF!</f>
        <v>#REF!</v>
      </c>
      <c r="D12" s="17">
        <v>3.4995044416847034</v>
      </c>
      <c r="E12" s="17">
        <v>0.8645274895453113</v>
      </c>
      <c r="F12" s="17">
        <v>3.2019536649826343</v>
      </c>
      <c r="G12" s="17">
        <v>3.066479476606828</v>
      </c>
      <c r="H12" s="17">
        <v>3.4454825579852</v>
      </c>
      <c r="I12" s="17">
        <v>2.4863023726939617</v>
      </c>
      <c r="J12" s="17">
        <v>3.2671516066937736</v>
      </c>
      <c r="K12" s="17">
        <v>0.022608690490079696</v>
      </c>
      <c r="L12" s="17">
        <v>4.521738098015939</v>
      </c>
      <c r="M12" s="54">
        <v>6.298412014090419E-05</v>
      </c>
      <c r="N12" s="28">
        <v>1.4996219081167663</v>
      </c>
      <c r="O12" s="28">
        <v>0.007642693663081998</v>
      </c>
      <c r="P12" s="28">
        <v>1.2737822771803329</v>
      </c>
      <c r="Q12" s="28">
        <v>0</v>
      </c>
      <c r="R12" s="28">
        <v>0</v>
      </c>
      <c r="S12" s="17">
        <v>0.26897863762003477</v>
      </c>
      <c r="T12" s="17">
        <v>4.981085881852496</v>
      </c>
      <c r="U12" s="17">
        <v>0.2308811586413629</v>
      </c>
      <c r="V12" s="17">
        <v>4.810024138361727</v>
      </c>
    </row>
    <row r="13" spans="1:22" ht="15.75">
      <c r="A13" s="2">
        <v>5</v>
      </c>
      <c r="B13" s="3" t="s">
        <v>7</v>
      </c>
      <c r="C13" s="9" t="e">
        <f>#REF!</f>
        <v>#REF!</v>
      </c>
      <c r="D13" s="9">
        <v>103.50917075062667</v>
      </c>
      <c r="E13" s="9">
        <v>25.562844865677818</v>
      </c>
      <c r="F13" s="9">
        <v>94.67720320621414</v>
      </c>
      <c r="G13" s="9">
        <v>89.77656639177754</v>
      </c>
      <c r="H13" s="9">
        <v>100.8725465076152</v>
      </c>
      <c r="I13" s="9">
        <v>73.235551690043</v>
      </c>
      <c r="J13" s="9">
        <v>96.23594177403811</v>
      </c>
      <c r="K13" s="9">
        <v>0.598612069524927</v>
      </c>
      <c r="L13" s="9">
        <v>119.72241390498537</v>
      </c>
      <c r="M13" s="11">
        <v>0.007315699038026112</v>
      </c>
      <c r="N13" s="2" t="s">
        <v>8</v>
      </c>
      <c r="O13" s="11">
        <v>0.8414943125241579</v>
      </c>
      <c r="P13" s="2" t="s">
        <v>8</v>
      </c>
      <c r="Q13" s="11">
        <v>0</v>
      </c>
      <c r="R13" s="2" t="s">
        <v>8</v>
      </c>
      <c r="S13" s="9">
        <v>7.121371825317854</v>
      </c>
      <c r="T13" s="9">
        <v>131.87725602440472</v>
      </c>
      <c r="U13" s="9">
        <v>6.049575387980994</v>
      </c>
      <c r="V13" s="9">
        <v>126.03282058293736</v>
      </c>
    </row>
    <row r="14" spans="1:22" ht="31.5">
      <c r="A14" s="2">
        <v>6</v>
      </c>
      <c r="B14" s="3" t="s">
        <v>18</v>
      </c>
      <c r="C14" s="6" t="s">
        <v>33</v>
      </c>
      <c r="D14" s="9">
        <v>103.50917075062667</v>
      </c>
      <c r="E14" s="6" t="s">
        <v>33</v>
      </c>
      <c r="F14" s="9">
        <v>94.67720320621413</v>
      </c>
      <c r="G14" s="34" t="s">
        <v>33</v>
      </c>
      <c r="H14" s="9">
        <v>100.87254650761521</v>
      </c>
      <c r="I14" s="6" t="s">
        <v>8</v>
      </c>
      <c r="J14" s="9">
        <v>96.2359417740381</v>
      </c>
      <c r="K14" s="6" t="s">
        <v>8</v>
      </c>
      <c r="L14" s="9">
        <v>119.72241390498539</v>
      </c>
      <c r="M14" s="6" t="s">
        <v>8</v>
      </c>
      <c r="N14" s="28">
        <v>174.1833104291931</v>
      </c>
      <c r="O14" s="6" t="s">
        <v>8</v>
      </c>
      <c r="P14" s="28">
        <v>140.24905208735964</v>
      </c>
      <c r="Q14" s="6" t="s">
        <v>8</v>
      </c>
      <c r="R14" s="28" t="e">
        <v>#DIV/0!</v>
      </c>
      <c r="S14" s="6" t="s">
        <v>8</v>
      </c>
      <c r="T14" s="9">
        <v>131.87725602440472</v>
      </c>
      <c r="U14" s="6" t="s">
        <v>8</v>
      </c>
      <c r="V14" s="9">
        <v>126.03282058293738</v>
      </c>
    </row>
    <row r="15" spans="1:22" ht="16.5" customHeight="1">
      <c r="A15" s="2">
        <v>7</v>
      </c>
      <c r="B15" s="37" t="s">
        <v>34</v>
      </c>
      <c r="C15" s="6" t="s">
        <v>33</v>
      </c>
      <c r="D15" s="31">
        <v>124.21100490075199</v>
      </c>
      <c r="E15" s="46" t="s">
        <v>33</v>
      </c>
      <c r="F15" s="31">
        <v>113.61264384745695</v>
      </c>
      <c r="G15" s="42" t="s">
        <v>33</v>
      </c>
      <c r="H15" s="31">
        <v>121.04705580913824</v>
      </c>
      <c r="I15" s="32" t="s">
        <v>8</v>
      </c>
      <c r="J15" s="31">
        <v>115.48313012884572</v>
      </c>
      <c r="K15" s="9" t="s">
        <v>8</v>
      </c>
      <c r="L15" s="31">
        <v>143.66689668598246</v>
      </c>
      <c r="M15" s="9" t="s">
        <v>8</v>
      </c>
      <c r="N15" s="19">
        <v>209.01997251503172</v>
      </c>
      <c r="O15" s="9" t="s">
        <v>8</v>
      </c>
      <c r="P15" s="19">
        <v>168.29886250483156</v>
      </c>
      <c r="Q15" s="9" t="s">
        <v>8</v>
      </c>
      <c r="R15" s="19" t="e">
        <v>#DIV/0!</v>
      </c>
      <c r="S15" s="9" t="s">
        <v>8</v>
      </c>
      <c r="T15" s="31">
        <v>158.25270722928565</v>
      </c>
      <c r="U15" s="9" t="s">
        <v>8</v>
      </c>
      <c r="V15" s="31">
        <v>151.23938469952483</v>
      </c>
    </row>
    <row r="16" spans="1:22" ht="18.75" customHeight="1" hidden="1">
      <c r="A16" s="4"/>
      <c r="B16" s="12" t="s">
        <v>19</v>
      </c>
      <c r="C16" s="12"/>
      <c r="D16" s="12"/>
      <c r="E16" s="23"/>
      <c r="F16" s="12"/>
      <c r="G16" s="43"/>
      <c r="H16" s="12"/>
      <c r="I16" s="13"/>
      <c r="J16" s="14"/>
      <c r="K16" s="13"/>
      <c r="L16" s="14"/>
      <c r="M16" s="13"/>
      <c r="N16" s="14"/>
      <c r="O16" s="13"/>
      <c r="P16" s="14"/>
      <c r="Q16" s="13"/>
      <c r="R16" s="14"/>
      <c r="S16" s="13"/>
      <c r="T16" s="14"/>
      <c r="U16" s="13"/>
      <c r="V16" s="14"/>
    </row>
    <row r="17" spans="1:22" ht="35.25" customHeight="1" hidden="1">
      <c r="A17" s="2">
        <v>1</v>
      </c>
      <c r="B17" s="3" t="s">
        <v>9</v>
      </c>
      <c r="C17" s="17">
        <f>'[2]населення'!$F$18</f>
        <v>29.7</v>
      </c>
      <c r="D17" s="6" t="s">
        <v>33</v>
      </c>
      <c r="E17" s="36">
        <f>'[2]населення'!$I$18</f>
        <v>12.2</v>
      </c>
      <c r="F17" s="3"/>
      <c r="G17" s="40">
        <f>'[2]населення'!$L$18</f>
        <v>44.099999999999994</v>
      </c>
      <c r="H17" s="3"/>
      <c r="I17" s="27">
        <f>'[2]населення'!$O$18</f>
        <v>34.6</v>
      </c>
      <c r="J17" s="6" t="s">
        <v>8</v>
      </c>
      <c r="K17" s="18">
        <f>'[2]бюджет'!$F$15</f>
        <v>0.245</v>
      </c>
      <c r="L17" s="6" t="s">
        <v>8</v>
      </c>
      <c r="M17" s="18">
        <f>'[2]інші'!$F$16</f>
        <v>0.00206</v>
      </c>
      <c r="N17" s="6" t="s">
        <v>8</v>
      </c>
      <c r="O17" s="18">
        <f>'[2]бюджет'!$I$15</f>
        <v>0.273</v>
      </c>
      <c r="P17" s="6" t="s">
        <v>8</v>
      </c>
      <c r="Q17" s="18"/>
      <c r="R17" s="6" t="s">
        <v>8</v>
      </c>
      <c r="S17" s="18">
        <f>'[2]бюджет'!$O$15</f>
        <v>2.455</v>
      </c>
      <c r="T17" s="6" t="s">
        <v>8</v>
      </c>
      <c r="U17" s="18">
        <f>'[2]бюджет'!$R$15</f>
        <v>2.182</v>
      </c>
      <c r="V17" s="6" t="s">
        <v>8</v>
      </c>
    </row>
    <row r="18" spans="1:22" ht="15.75" hidden="1">
      <c r="A18" s="2">
        <v>2</v>
      </c>
      <c r="B18" s="3" t="s">
        <v>20</v>
      </c>
      <c r="C18" s="6" t="s">
        <v>33</v>
      </c>
      <c r="D18" s="9">
        <f>SUM(D19:D20)</f>
        <v>1833.6626231842272</v>
      </c>
      <c r="E18" s="6" t="s">
        <v>33</v>
      </c>
      <c r="F18" s="24">
        <f>SUM(F19:F20)</f>
        <v>1722.3350169923901</v>
      </c>
      <c r="G18" s="34" t="s">
        <v>33</v>
      </c>
      <c r="H18" s="9">
        <f>SUM(H19:H20)</f>
        <v>1713.2105048723924</v>
      </c>
      <c r="I18" s="2" t="s">
        <v>8</v>
      </c>
      <c r="J18" s="9">
        <f>J19+J20</f>
        <v>1782.1960064239197</v>
      </c>
      <c r="K18" s="2" t="s">
        <v>8</v>
      </c>
      <c r="L18" s="9">
        <f>L19+L20</f>
        <v>3324.382631878574</v>
      </c>
      <c r="M18" s="2" t="s">
        <v>8</v>
      </c>
      <c r="N18" s="9">
        <f>N19+N20</f>
        <v>3324.3791195782424</v>
      </c>
      <c r="O18" s="2" t="s">
        <v>8</v>
      </c>
      <c r="P18" s="9">
        <f>P19+P20</f>
        <v>2834.264881040871</v>
      </c>
      <c r="Q18" s="2" t="s">
        <v>8</v>
      </c>
      <c r="R18" s="9">
        <f>R19+R20</f>
        <v>2761.5627991459946</v>
      </c>
      <c r="S18" s="2" t="s">
        <v>8</v>
      </c>
      <c r="T18" s="9">
        <f>T19+T20</f>
        <v>2866.4831261138747</v>
      </c>
      <c r="U18" s="2" t="s">
        <v>8</v>
      </c>
      <c r="V18" s="9">
        <f>V19+V20</f>
        <v>4397.516974779198</v>
      </c>
    </row>
    <row r="19" spans="1:22" ht="30" hidden="1">
      <c r="A19" s="2" t="s">
        <v>23</v>
      </c>
      <c r="B19" s="10" t="s">
        <v>25</v>
      </c>
      <c r="C19" s="6" t="s">
        <v>33</v>
      </c>
      <c r="D19" s="20">
        <f>'[3]без коміс.'!$E$23</f>
        <v>1815.7540706514717</v>
      </c>
      <c r="E19" s="6" t="s">
        <v>33</v>
      </c>
      <c r="F19" s="25">
        <f>'[3]без коміс.'!$P$23</f>
        <v>1705.2821950419705</v>
      </c>
      <c r="G19" s="34" t="s">
        <v>33</v>
      </c>
      <c r="H19" s="17">
        <f>'[3]без коміс.'!$R$23</f>
        <v>1696.2480246261312</v>
      </c>
      <c r="I19" s="6" t="s">
        <v>8</v>
      </c>
      <c r="J19" s="17">
        <f>'[3]без коміс.'!$X$23</f>
        <v>1764.5505014098214</v>
      </c>
      <c r="K19" s="6" t="s">
        <v>8</v>
      </c>
      <c r="L19" s="17">
        <f>'[3]без коміс.'!$Y$23</f>
        <v>3295.7230580983805</v>
      </c>
      <c r="M19" s="6" t="s">
        <v>8</v>
      </c>
      <c r="N19" s="17">
        <f>'[3]без коміс.'!$Z$23</f>
        <v>3293.7743529032323</v>
      </c>
      <c r="O19" s="6" t="s">
        <v>8</v>
      </c>
      <c r="P19" s="17">
        <f>'[3]без коміс.'!$AA$23</f>
        <v>2806.2696661577866</v>
      </c>
      <c r="Q19" s="6" t="s">
        <v>8</v>
      </c>
      <c r="R19" s="17">
        <f>'[3]без коміс.'!$AD$23</f>
        <v>2734.2665239649714</v>
      </c>
      <c r="S19" s="6" t="s">
        <v>8</v>
      </c>
      <c r="T19" s="17">
        <f>'[3]без коміс.'!$AG$23</f>
        <v>2838.3847586515826</v>
      </c>
      <c r="U19" s="6" t="s">
        <v>8</v>
      </c>
      <c r="V19" s="17">
        <f>'[3]без коміс.'!$AI$23</f>
        <v>4354.1368816432205</v>
      </c>
    </row>
    <row r="20" spans="1:22" ht="30" hidden="1">
      <c r="A20" s="2" t="s">
        <v>24</v>
      </c>
      <c r="B20" s="10" t="s">
        <v>26</v>
      </c>
      <c r="C20" s="6" t="s">
        <v>33</v>
      </c>
      <c r="D20" s="20">
        <f>'[3]без коміс.'!$E$25</f>
        <v>17.908552532755504</v>
      </c>
      <c r="E20" s="6" t="s">
        <v>33</v>
      </c>
      <c r="F20" s="33">
        <f>'[3]без коміс.'!$P$25</f>
        <v>17.052821950419705</v>
      </c>
      <c r="G20" s="34" t="s">
        <v>33</v>
      </c>
      <c r="H20" s="29">
        <f>'[3]без коміс.'!$R$25</f>
        <v>16.962480246261308</v>
      </c>
      <c r="I20" s="6" t="s">
        <v>8</v>
      </c>
      <c r="J20" s="17">
        <f>'[3]без коміс.'!$X$25</f>
        <v>17.645505014098216</v>
      </c>
      <c r="K20" s="6" t="s">
        <v>8</v>
      </c>
      <c r="L20" s="17">
        <f>'[3]без коміс.'!$Y$25</f>
        <v>28.65957378019339</v>
      </c>
      <c r="M20" s="6" t="s">
        <v>8</v>
      </c>
      <c r="N20" s="17">
        <f>'[3]без коміс.'!$Z$25</f>
        <v>30.604766675010193</v>
      </c>
      <c r="O20" s="6" t="s">
        <v>8</v>
      </c>
      <c r="P20" s="17">
        <f>'[3]без коміс.'!$AA$25</f>
        <v>27.995214883084238</v>
      </c>
      <c r="Q20" s="6" t="s">
        <v>8</v>
      </c>
      <c r="R20" s="17">
        <f>'[3]без коміс.'!$AD$25</f>
        <v>27.296275181023276</v>
      </c>
      <c r="S20" s="6" t="s">
        <v>8</v>
      </c>
      <c r="T20" s="17">
        <f>'[3]без коміс.'!$AG$25</f>
        <v>28.098367462292224</v>
      </c>
      <c r="U20" s="6" t="s">
        <v>8</v>
      </c>
      <c r="V20" s="17">
        <f>'[3]без коміс.'!$AI$25</f>
        <v>43.380093135977084</v>
      </c>
    </row>
    <row r="21" spans="1:22" ht="48.75" customHeight="1" hidden="1">
      <c r="A21" s="2">
        <v>3</v>
      </c>
      <c r="B21" s="3" t="s">
        <v>12</v>
      </c>
      <c r="C21" s="18">
        <f>'[2]населення'!$F$16/1000</f>
        <v>0.601</v>
      </c>
      <c r="D21" s="3"/>
      <c r="E21" s="21">
        <f>'[2]населення'!$I$16/1000</f>
        <v>0.27</v>
      </c>
      <c r="F21" s="3"/>
      <c r="G21" s="21">
        <f>'[2]населення'!$L$16/1000</f>
        <v>0.89</v>
      </c>
      <c r="H21" s="3"/>
      <c r="I21" s="18">
        <f>'[2]населення'!$O$16/1000</f>
        <v>0.761</v>
      </c>
      <c r="J21" s="6" t="s">
        <v>8</v>
      </c>
      <c r="K21" s="18">
        <f>'[2]бюджет'!$F$14/1000</f>
        <v>0.005</v>
      </c>
      <c r="L21" s="17" t="s">
        <v>8</v>
      </c>
      <c r="M21" s="44">
        <f>'[2]інші'!$F$15/1000</f>
        <v>4.2000000000000004E-05</v>
      </c>
      <c r="N21" s="6" t="s">
        <v>8</v>
      </c>
      <c r="O21" s="18">
        <f>'[2]бюджет'!$I$13/1000</f>
        <v>0.006</v>
      </c>
      <c r="P21" s="17" t="s">
        <v>8</v>
      </c>
      <c r="Q21" s="18"/>
      <c r="R21" s="17" t="s">
        <v>8</v>
      </c>
      <c r="S21" s="18">
        <f>'[2]бюджет'!$O$13/1000</f>
        <v>0.054</v>
      </c>
      <c r="T21" s="17" t="s">
        <v>8</v>
      </c>
      <c r="U21" s="18">
        <f>'[2]бюджет'!$R$13/1000</f>
        <v>0.048</v>
      </c>
      <c r="V21" s="17" t="s">
        <v>8</v>
      </c>
    </row>
    <row r="22" spans="1:22" ht="30.75" customHeight="1" hidden="1">
      <c r="A22" s="2">
        <v>4</v>
      </c>
      <c r="B22" s="3" t="s">
        <v>10</v>
      </c>
      <c r="C22" s="39">
        <v>91</v>
      </c>
      <c r="D22" s="35" t="s">
        <v>8</v>
      </c>
      <c r="E22" s="39">
        <v>9</v>
      </c>
      <c r="F22" s="35" t="s">
        <v>8</v>
      </c>
      <c r="G22" s="21">
        <v>98</v>
      </c>
      <c r="H22" s="35" t="s">
        <v>8</v>
      </c>
      <c r="I22" s="41">
        <v>38</v>
      </c>
      <c r="J22" s="35" t="s">
        <v>8</v>
      </c>
      <c r="K22" s="41">
        <v>1</v>
      </c>
      <c r="L22" s="36" t="s">
        <v>8</v>
      </c>
      <c r="M22" s="41">
        <v>1</v>
      </c>
      <c r="N22" s="34" t="s">
        <v>8</v>
      </c>
      <c r="O22" s="41">
        <v>1</v>
      </c>
      <c r="P22" s="36" t="s">
        <v>8</v>
      </c>
      <c r="Q22" s="41">
        <v>1</v>
      </c>
      <c r="R22" s="36" t="s">
        <v>8</v>
      </c>
      <c r="S22" s="41">
        <v>1</v>
      </c>
      <c r="T22" s="36" t="s">
        <v>8</v>
      </c>
      <c r="U22" s="41">
        <v>1</v>
      </c>
      <c r="V22" s="36" t="s">
        <v>8</v>
      </c>
    </row>
    <row r="23" spans="1:22" ht="34.5" hidden="1">
      <c r="A23" s="2">
        <v>5</v>
      </c>
      <c r="B23" s="3" t="s">
        <v>13</v>
      </c>
      <c r="C23" s="18">
        <f>C21</f>
        <v>0.601</v>
      </c>
      <c r="D23" s="15" t="s">
        <v>8</v>
      </c>
      <c r="E23" s="21">
        <f>E21</f>
        <v>0.27</v>
      </c>
      <c r="F23" s="15" t="s">
        <v>8</v>
      </c>
      <c r="G23" s="21">
        <f>G21</f>
        <v>0.89</v>
      </c>
      <c r="H23" s="15" t="s">
        <v>8</v>
      </c>
      <c r="I23" s="18">
        <f>I21</f>
        <v>0.761</v>
      </c>
      <c r="J23" s="15" t="s">
        <v>8</v>
      </c>
      <c r="K23" s="18">
        <f>K21</f>
        <v>0.005</v>
      </c>
      <c r="L23" s="2" t="s">
        <v>8</v>
      </c>
      <c r="M23" s="18">
        <f>M21</f>
        <v>4.2000000000000004E-05</v>
      </c>
      <c r="N23" s="2" t="s">
        <v>8</v>
      </c>
      <c r="O23" s="18">
        <f>O21</f>
        <v>0.006</v>
      </c>
      <c r="P23" s="2" t="s">
        <v>8</v>
      </c>
      <c r="Q23" s="18">
        <f>Q21</f>
        <v>0</v>
      </c>
      <c r="R23" s="2" t="s">
        <v>8</v>
      </c>
      <c r="S23" s="18">
        <f>S21</f>
        <v>0.054</v>
      </c>
      <c r="T23" s="2" t="s">
        <v>8</v>
      </c>
      <c r="U23" s="18">
        <f>U21</f>
        <v>0.048</v>
      </c>
      <c r="V23" s="2" t="s">
        <v>8</v>
      </c>
    </row>
    <row r="24" spans="1:22" ht="50.25" hidden="1">
      <c r="A24" s="2">
        <v>6</v>
      </c>
      <c r="B24" s="3" t="s">
        <v>14</v>
      </c>
      <c r="C24" s="6" t="s">
        <v>8</v>
      </c>
      <c r="D24" s="15">
        <f>'[2]населення'!$F$19</f>
        <v>0.04941763727121464</v>
      </c>
      <c r="E24" s="6" t="s">
        <v>8</v>
      </c>
      <c r="F24" s="15">
        <f>'[2]населення'!$I$19</f>
        <v>0.04518518518518518</v>
      </c>
      <c r="G24" s="21" t="s">
        <v>8</v>
      </c>
      <c r="H24" s="15">
        <f>'[1]населення'!$L$17</f>
        <v>0.04957582184517497</v>
      </c>
      <c r="I24" s="2" t="s">
        <v>8</v>
      </c>
      <c r="J24" s="16">
        <f>'[2]населення'!$O$19</f>
        <v>0.045466491458607095</v>
      </c>
      <c r="K24" s="6" t="s">
        <v>8</v>
      </c>
      <c r="L24" s="15">
        <f>'[2]бюджет'!$F$16</f>
        <v>0.049</v>
      </c>
      <c r="M24" s="2" t="s">
        <v>8</v>
      </c>
      <c r="N24" s="15">
        <f>'[2]інші'!$F$17-0.000048</f>
        <v>0.04899961904761905</v>
      </c>
      <c r="O24" s="6" t="s">
        <v>8</v>
      </c>
      <c r="P24" s="18">
        <f>'[2]бюджет'!$I$16</f>
        <v>0.045500000000000006</v>
      </c>
      <c r="Q24" s="6" t="s">
        <v>8</v>
      </c>
      <c r="R24" s="15"/>
      <c r="S24" s="6" t="s">
        <v>8</v>
      </c>
      <c r="T24" s="18">
        <f>'[2]бюджет'!$O$16</f>
        <v>0.04546296296296296</v>
      </c>
      <c r="U24" s="6" t="s">
        <v>8</v>
      </c>
      <c r="V24" s="18">
        <f>'[2]бюджет'!$R$16</f>
        <v>0.04545833333333333</v>
      </c>
    </row>
    <row r="25" spans="1:22" ht="31.5" hidden="1">
      <c r="A25" s="2">
        <v>7</v>
      </c>
      <c r="B25" s="3" t="s">
        <v>27</v>
      </c>
      <c r="C25" s="2" t="s">
        <v>8</v>
      </c>
      <c r="D25" s="2">
        <v>11.29</v>
      </c>
      <c r="E25" s="2" t="s">
        <v>8</v>
      </c>
      <c r="F25" s="2">
        <v>11.29</v>
      </c>
      <c r="G25" s="26" t="s">
        <v>8</v>
      </c>
      <c r="H25" s="2">
        <v>11.29</v>
      </c>
      <c r="I25" s="2" t="s">
        <v>8</v>
      </c>
      <c r="J25" s="11">
        <v>11.29</v>
      </c>
      <c r="K25" s="2" t="s">
        <v>8</v>
      </c>
      <c r="L25" s="11">
        <v>11.29</v>
      </c>
      <c r="M25" s="2" t="s">
        <v>8</v>
      </c>
      <c r="N25" s="9">
        <v>11.29</v>
      </c>
      <c r="O25" s="2" t="s">
        <v>8</v>
      </c>
      <c r="P25" s="11">
        <v>11.29</v>
      </c>
      <c r="Q25" s="2" t="s">
        <v>8</v>
      </c>
      <c r="R25" s="11">
        <v>11.29</v>
      </c>
      <c r="S25" s="2" t="s">
        <v>8</v>
      </c>
      <c r="T25" s="11">
        <v>11.29</v>
      </c>
      <c r="U25" s="2" t="s">
        <v>8</v>
      </c>
      <c r="V25" s="11">
        <v>11.29</v>
      </c>
    </row>
    <row r="26" spans="1:10" ht="18" customHeight="1" hidden="1">
      <c r="A26" s="62" t="s">
        <v>11</v>
      </c>
      <c r="B26" s="62"/>
      <c r="C26" s="48"/>
      <c r="D26" s="48"/>
      <c r="E26" s="48"/>
      <c r="F26" s="48"/>
      <c r="G26" s="48"/>
      <c r="H26" s="48"/>
      <c r="I26" s="1"/>
      <c r="J26" s="1"/>
    </row>
    <row r="27" spans="2:14" ht="18.75" customHeight="1" hidden="1">
      <c r="B27" s="61" t="s">
        <v>15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8" spans="1:14" ht="19.5" customHeight="1" hidden="1">
      <c r="A28" s="50"/>
      <c r="B28" s="61" t="s">
        <v>22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</row>
    <row r="29" spans="1:14" ht="19.5" customHeight="1">
      <c r="A29" s="50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</row>
    <row r="30" spans="1:12" ht="25.5" customHeight="1">
      <c r="A30" s="69" t="s">
        <v>42</v>
      </c>
      <c r="B30" s="69"/>
      <c r="C30" s="49"/>
      <c r="D30" s="49" t="s">
        <v>43</v>
      </c>
      <c r="E30" s="49"/>
      <c r="F30" s="49"/>
      <c r="G30" s="49"/>
      <c r="H30" s="49"/>
      <c r="I30" s="64" t="s">
        <v>35</v>
      </c>
      <c r="J30" s="64"/>
      <c r="K30" s="64"/>
      <c r="L30" s="64"/>
    </row>
    <row r="31" spans="1:12" ht="25.5" customHeight="1">
      <c r="A31" s="70" t="s">
        <v>46</v>
      </c>
      <c r="B31" s="70"/>
      <c r="C31" s="47"/>
      <c r="D31" s="51"/>
      <c r="E31" s="47"/>
      <c r="F31" s="47"/>
      <c r="G31" s="47"/>
      <c r="H31" s="47"/>
      <c r="I31" s="63" t="s">
        <v>47</v>
      </c>
      <c r="J31" s="63"/>
      <c r="K31" s="63"/>
      <c r="L31" s="63"/>
    </row>
  </sheetData>
  <sheetProtection/>
  <mergeCells count="29">
    <mergeCell ref="B28:N28"/>
    <mergeCell ref="A30:B30"/>
    <mergeCell ref="A31:B31"/>
    <mergeCell ref="O5:P5"/>
    <mergeCell ref="E5:F5"/>
    <mergeCell ref="G5:H5"/>
    <mergeCell ref="I5:J5"/>
    <mergeCell ref="K5:L5"/>
    <mergeCell ref="B27:N27"/>
    <mergeCell ref="A26:B26"/>
    <mergeCell ref="O4:P4"/>
    <mergeCell ref="Q4:R4"/>
    <mergeCell ref="U4:V4"/>
    <mergeCell ref="C5:D5"/>
    <mergeCell ref="G4:H4"/>
    <mergeCell ref="I4:N4"/>
    <mergeCell ref="Q5:R5"/>
    <mergeCell ref="S5:T5"/>
    <mergeCell ref="U5:V5"/>
    <mergeCell ref="I31:L31"/>
    <mergeCell ref="I30:L30"/>
    <mergeCell ref="M5:N5"/>
    <mergeCell ref="A1:N1"/>
    <mergeCell ref="B2:M2"/>
    <mergeCell ref="B3:M3"/>
    <mergeCell ref="A4:A6"/>
    <mergeCell ref="B4:B6"/>
    <mergeCell ref="C4:D4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Econom 2</cp:lastModifiedBy>
  <cp:lastPrinted>2022-11-09T10:05:10Z</cp:lastPrinted>
  <dcterms:created xsi:type="dcterms:W3CDTF">2019-05-24T10:06:07Z</dcterms:created>
  <dcterms:modified xsi:type="dcterms:W3CDTF">2022-11-09T11:03:02Z</dcterms:modified>
  <cp:category/>
  <cp:version/>
  <cp:contentType/>
  <cp:contentStatus/>
</cp:coreProperties>
</file>